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6FC56631-E016-43B3-BC10-C614FEC1FA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I5" i="1" l="1"/>
  <c r="I6" i="1"/>
  <c r="F5" i="1"/>
  <c r="F6" i="1"/>
  <c r="G30" i="1"/>
  <c r="I4" i="1"/>
  <c r="G19" i="1"/>
  <c r="B30" i="1"/>
  <c r="F4" i="1" l="1"/>
  <c r="D19" i="1"/>
  <c r="H19" i="1" l="1"/>
  <c r="I30" i="1" l="1"/>
  <c r="H30" i="1"/>
  <c r="B24" i="1"/>
  <c r="I19" i="1"/>
  <c r="G33" i="1" l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<sst xmlns="http://schemas.openxmlformats.org/spreadsheetml/2006/main" count="47" uniqueCount="40">
  <si>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</si>
  <si>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</si>
  <si>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</si>
  <si>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</si>
  <si>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</si>
  <si>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</si>
  <si>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</si>
  <si>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</si>
  <si>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</si>
  <si>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</si>
  <si>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</si>
  <si>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</si>
  <si>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</si>
  <si>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</si>
  <si>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</si>
  <si>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</si>
  <si>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</si>
  <si>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</si>
  <si>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</si>
  <si>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</si>
  <si>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</si>
  <si>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</si>
  <si>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</si>
  <si>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</si>
  <si>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</si>
  <si>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</si>
  <si>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</si>
  <si>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</si>
  <si>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KENAN YILDIRIM</t>
  </si>
  <si>
    <t>YOL HARİÇ GELEN NAKİT</t>
  </si>
  <si>
    <t>TOPLAM TESLİM OLACAK NAKİT</t>
  </si>
  <si>
    <t>YÖN.KURULU BAŞK.</t>
  </si>
  <si>
    <t xml:space="preserve">DİĞER </t>
  </si>
  <si>
    <t>ADANA MERSİN</t>
  </si>
  <si>
    <t>GİDEN :  KENAN YILDIRIM</t>
  </si>
  <si>
    <t>GÜNEY ODAK TİC.</t>
  </si>
  <si>
    <t>USLU METAL</t>
  </si>
  <si>
    <t>TÜR TİCARET</t>
  </si>
  <si>
    <t>KART</t>
  </si>
  <si>
    <t>ÇEK ALACAĞIZ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</si>
</sst>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topLeftCell="A7" activePane="bottomLeft"/>
      <selection activeCell="I1" sqref="I1"/>
      <selection pane="bottomLeft" activeCell="H16" sqref="H16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33</v>
      </c>
      <c r="C1" s="78"/>
      <c r="D1" s="79"/>
      <c r="E1" s="2"/>
      <c r="F1" s="56" t="s">
        <v>0</v>
      </c>
      <c r="G1" s="57"/>
      <c r="H1" s="58" t="s">
        <v>1</v>
      </c>
      <c r="I1" s="59">
        <v>44445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38</v>
      </c>
      <c r="I3" s="4" t="s">
        <v>9</v>
      </c>
      <c r="J3" s="60"/>
    </row>
    <row r="4" spans="1:10" ht="18.75" x14ac:dyDescent="0.3">
      <c r="A4" s="7" t="s">
        <v>35</v>
      </c>
      <c r="B4" s="54">
        <v>44445</v>
      </c>
      <c r="C4" s="8"/>
      <c r="D4" s="9">
        <v>32970.5</v>
      </c>
      <c r="E4" s="6"/>
      <c r="F4" s="7" t="str">
        <f t="shared" ref="F4:F6" si="0">A4</f>
        <v>GÜNEY ODAK TİC.</v>
      </c>
      <c r="G4" s="16"/>
      <c r="H4" s="11"/>
      <c r="I4" s="62">
        <f>D4-G4-H4</f>
        <v>32970.5</v>
      </c>
      <c r="J4" s="59" t="s">
        <v>39</v>
      </c>
    </row>
    <row r="5" spans="1:10" ht="18.75" x14ac:dyDescent="0.3">
      <c r="A5" s="7" t="s">
        <v>36</v>
      </c>
      <c r="B5" s="54">
        <v>44445</v>
      </c>
      <c r="C5" s="8"/>
      <c r="D5" s="9">
        <v>1165</v>
      </c>
      <c r="E5" s="6"/>
      <c r="F5" s="7" t="str">
        <f t="shared" si="0"/>
        <v>USLU METAL</v>
      </c>
      <c r="G5" s="16">
        <v>1165</v>
      </c>
      <c r="H5" s="12"/>
      <c r="I5" s="62">
        <f t="shared" ref="I5:I6" si="1">D5-G5-H5</f>
        <v>0</v>
      </c>
      <c r="J5" s="57"/>
    </row>
    <row r="6" spans="1:10" ht="18.75" x14ac:dyDescent="0.3">
      <c r="A6" s="7" t="s">
        <v>37</v>
      </c>
      <c r="B6" s="54">
        <v>44445</v>
      </c>
      <c r="C6" s="8"/>
      <c r="D6" s="9">
        <v>6208</v>
      </c>
      <c r="E6" s="6"/>
      <c r="F6" s="7" t="str">
        <f t="shared" si="0"/>
        <v>TÜR TİCARET</v>
      </c>
      <c r="G6" s="16"/>
      <c r="H6" s="12">
        <v>3500</v>
      </c>
      <c r="I6" s="62">
        <f t="shared" si="1"/>
        <v>2708</v>
      </c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40343.5</v>
      </c>
      <c r="E19" s="21"/>
      <c r="F19" s="63" t="s">
        <v>10</v>
      </c>
      <c r="G19" s="64">
        <f>G4+G5+G6+G7+G8+G16+G9+G10+G11+G12+G13+G15+G14</f>
        <v>1165</v>
      </c>
      <c r="H19" s="65">
        <f>SUM(H4:H18)</f>
        <v>3500</v>
      </c>
      <c r="I19" s="66">
        <f>SUM(I4:I18)</f>
        <v>35678.5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150804</v>
      </c>
      <c r="C22" s="4">
        <v>151610</v>
      </c>
      <c r="D22" s="25">
        <f>B22-C22</f>
        <v>-806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550</v>
      </c>
      <c r="C23" s="29"/>
      <c r="D23" s="30">
        <f>B23/D22</f>
        <v>-0.68238213399503722</v>
      </c>
      <c r="F23" s="31" t="s">
        <v>19</v>
      </c>
      <c r="G23" s="32">
        <v>450</v>
      </c>
      <c r="H23" s="32"/>
      <c r="I23" s="14"/>
    </row>
    <row r="24" spans="1:13" ht="19.5" thickBot="1" x14ac:dyDescent="0.3">
      <c r="A24" s="33" t="s">
        <v>20</v>
      </c>
      <c r="B24" s="34">
        <f>G30</f>
        <v>595</v>
      </c>
      <c r="C24" s="35">
        <f>D19</f>
        <v>40343.5</v>
      </c>
      <c r="D24" s="36">
        <f>SUM(B24/C24)</f>
        <v>1.4748348556768749E-2</v>
      </c>
      <c r="F24" s="37" t="s">
        <v>21</v>
      </c>
      <c r="G24" s="10">
        <v>145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32</v>
      </c>
      <c r="G26" s="45">
        <v>0</v>
      </c>
      <c r="H26" s="10"/>
      <c r="I26" s="14"/>
    </row>
    <row r="27" spans="1:13" ht="18.75" x14ac:dyDescent="0.3">
      <c r="A27" s="75" t="s">
        <v>29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595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30</v>
      </c>
      <c r="B32" s="74">
        <f>B30+G35</f>
        <v>595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595</v>
      </c>
    </row>
    <row r="34" spans="1:10" ht="18.75" x14ac:dyDescent="0.3">
      <c r="A34" s="68" t="s">
        <v>28</v>
      </c>
      <c r="F34" s="51"/>
      <c r="G34" s="50"/>
      <c r="J34" s="68" t="s">
        <v>28</v>
      </c>
    </row>
    <row r="35" spans="1:10" ht="18.75" x14ac:dyDescent="0.3">
      <c r="A35" s="68"/>
      <c r="F35" s="51" t="s">
        <v>26</v>
      </c>
      <c r="G35" s="50">
        <f>SUM(G33:G34)</f>
        <v>595</v>
      </c>
      <c r="J35" s="68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2021-09-06T05:48:45Z</cp:lastPrinted>
  <dcterms:created xsi:type="dcterms:W3CDTF">2015-06-05T18:17:20Z</dcterms:created>
  <dcterms:modified xsi:type="dcterms:W3CDTF">2021-09-07T15:04:13Z</dcterms:modified>
</cp:coreProperties>
</file>